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0730" windowHeight="11160" firstSheet="2" activeTab="3"/>
  </bookViews>
  <sheets>
    <sheet name="01. Painel de bordo" sheetId="5" r:id="rId1"/>
    <sheet name="02. Passos a serem dados" sheetId="3" r:id="rId2"/>
    <sheet name="03. Modo de Preenchimento" sheetId="4" r:id="rId3"/>
    <sheet name="04. Simulador" sheetId="1" r:id="rId4"/>
    <sheet name="05.Extractos da pauta aduaneira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B7" i="4"/>
  <c r="B6" i="4"/>
  <c r="B5" i="4"/>
  <c r="C17" i="1" l="1"/>
  <c r="C9" i="1"/>
  <c r="C10" i="1" s="1"/>
  <c r="C11" i="1" s="1"/>
  <c r="C13" i="1" l="1"/>
  <c r="C16" i="1"/>
  <c r="C24" i="1" s="1"/>
  <c r="C12" i="1"/>
  <c r="C14" i="1" l="1"/>
  <c r="C15" i="1" s="1"/>
  <c r="C25" i="1" l="1"/>
  <c r="C26" i="1" s="1"/>
</calcChain>
</file>

<file path=xl/sharedStrings.xml><?xml version="1.0" encoding="utf-8"?>
<sst xmlns="http://schemas.openxmlformats.org/spreadsheetml/2006/main" count="92" uniqueCount="81">
  <si>
    <t>Descrição</t>
  </si>
  <si>
    <t>Preço Unitário</t>
  </si>
  <si>
    <t>Quantidade/Taxa Aplicavel</t>
  </si>
  <si>
    <t>IVA</t>
  </si>
  <si>
    <t>Emolumentos Gerais</t>
  </si>
  <si>
    <t>IEC</t>
  </si>
  <si>
    <t>Direitos Aduaneiros</t>
  </si>
  <si>
    <t>Lista</t>
  </si>
  <si>
    <t>Total dos Direitos a pagar</t>
  </si>
  <si>
    <t>Custo total do veículo ( em Kwanzas)</t>
  </si>
  <si>
    <t>Custo total do veículo ( em Dólares)</t>
  </si>
  <si>
    <t>Despachante</t>
  </si>
  <si>
    <t>Licenciamento da factura pelo despachante</t>
  </si>
  <si>
    <t>Despesas inerentes</t>
  </si>
  <si>
    <t>Declaração do MINTRANS</t>
  </si>
  <si>
    <t>Porto de Luanda</t>
  </si>
  <si>
    <t>Terminal de carga</t>
  </si>
  <si>
    <t>Matrícula</t>
  </si>
  <si>
    <t>Subtotal</t>
  </si>
  <si>
    <t>Do tipo Pickup e furgão, cilindrada superior a 5000 Cm²</t>
  </si>
  <si>
    <t>Ambulância veículos e funerários (Outros)</t>
  </si>
  <si>
    <t>Veículos Automoveis para transporte de mercadorias (Outros)</t>
  </si>
  <si>
    <t>Veículos Electríco equipados com motor para propulsão</t>
  </si>
  <si>
    <t>Novos</t>
  </si>
  <si>
    <t>Outros</t>
  </si>
  <si>
    <t>Para transporte com mais de  18 pessoas incluindo o motorista</t>
  </si>
  <si>
    <t>Para transporte com mais de  18 pessoas incluindo o motorista Outros)</t>
  </si>
  <si>
    <t>Veículos para descolar sobre a Neve</t>
  </si>
  <si>
    <t>Veículo electrico</t>
  </si>
  <si>
    <t>Veículos de combate e incêndio</t>
  </si>
  <si>
    <t>Camiões guindastes</t>
  </si>
  <si>
    <t>Camiões betoneiras</t>
  </si>
  <si>
    <t xml:space="preserve">Todavia, aconselhamos vivamente a contactarem as áreas de especialidade no âmbito do processo de importação, nomeadamente as </t>
  </si>
  <si>
    <t xml:space="preserve">autoridades aduaneiras, autoridades governamentais e as empresas e ou instituições como despachantes, fornecedores e outros que </t>
  </si>
  <si>
    <t>estão directamente ligadas ao processo de importação de mercadorias.</t>
  </si>
  <si>
    <t>01. Solicitar a factura pro-forma ao fornecedor;</t>
  </si>
  <si>
    <t>03. Depois de recepcionar a factura pro-forma e ter a licença , entregar ao despachante para licenciar a factura junto do Ministério do Comércio ;</t>
  </si>
  <si>
    <t>05. 5 dias antes do navio chegar ao Porto, legalizar o B/L junto da empresa de navegação;</t>
  </si>
  <si>
    <t>06.  Juntar toda a documentação referente ao processo de importação, e entregar ao despachante para elaborar o despacho aduaneiro;</t>
  </si>
  <si>
    <t>07. A Alfandêga emitirá uma nota para que o contribuinte pague os direitos aduaneiros ;</t>
  </si>
  <si>
    <t>09. É emitida a nota de desalfandegamento para dirigir-se ao Porto de Luanda e ao terminal de carga para pagar as despesas;</t>
  </si>
  <si>
    <r>
      <rPr>
        <b/>
        <sz val="11"/>
        <color theme="0"/>
        <rFont val="Gill Sans MT"/>
        <family val="2"/>
      </rPr>
      <t xml:space="preserve">Nota prévia: </t>
    </r>
    <r>
      <rPr>
        <sz val="11"/>
        <color theme="0"/>
        <rFont val="Gill Sans MT"/>
        <family val="2"/>
      </rPr>
      <t>O presente modelo com os respectivos passos/etapas constitui um auxílio para os utentes que desejam importar mercadorias / viaturas;</t>
    </r>
  </si>
  <si>
    <t>08. O Contribuinte efectuará o pagamento da respectiva nota num prazo de  13 dias, para não vencer a nota, doutra forma incorrerá a juros de mora ;</t>
  </si>
  <si>
    <t>04. Efectuar o pagamento da mercadoria/ do automóvel e esperar a chegada ao porto;</t>
  </si>
  <si>
    <t>Caro utilizador,</t>
  </si>
  <si>
    <t>Para utilizar esse modelo, precisa perceber o seu preenchimento e a forma de analise.</t>
  </si>
  <si>
    <t>Bem vindo ao simulador de importação de mercadorias,</t>
  </si>
  <si>
    <t>A SVJ CONSULTORES, espera que esse modelo seja de grande utilidade para a sua actividade pessoal e/ou profissional</t>
  </si>
  <si>
    <r>
      <t>FOB (</t>
    </r>
    <r>
      <rPr>
        <sz val="11"/>
        <color theme="1"/>
        <rFont val="Cambria"/>
        <family val="1"/>
      </rPr>
      <t>Custo do Veículo em Dólares Norte Americanos</t>
    </r>
    <r>
      <rPr>
        <b/>
        <sz val="11"/>
        <color theme="1"/>
        <rFont val="Cambria"/>
        <family val="1"/>
      </rPr>
      <t>)</t>
    </r>
  </si>
  <si>
    <r>
      <t>Frete (</t>
    </r>
    <r>
      <rPr>
        <sz val="11"/>
        <color theme="1"/>
        <rFont val="Cambria"/>
        <family val="1"/>
      </rPr>
      <t>em Dólares Norte Americanos</t>
    </r>
    <r>
      <rPr>
        <b/>
        <sz val="11"/>
        <color theme="1"/>
        <rFont val="Cambria"/>
        <family val="1"/>
      </rPr>
      <t>)</t>
    </r>
  </si>
  <si>
    <r>
      <t>Seguro (</t>
    </r>
    <r>
      <rPr>
        <sz val="11"/>
        <color theme="1"/>
        <rFont val="Cambria"/>
        <family val="1"/>
      </rPr>
      <t>em Dólares Norte Americanos</t>
    </r>
    <r>
      <rPr>
        <b/>
        <sz val="11"/>
        <color theme="1"/>
        <rFont val="Cambria"/>
        <family val="1"/>
      </rPr>
      <t>)</t>
    </r>
  </si>
  <si>
    <r>
      <t xml:space="preserve">Valor aduaneiro ( </t>
    </r>
    <r>
      <rPr>
        <sz val="11"/>
        <color theme="1"/>
        <rFont val="Cambria"/>
        <family val="1"/>
      </rPr>
      <t>Valor do CIF em Kwanzas</t>
    </r>
    <r>
      <rPr>
        <b/>
        <sz val="11"/>
        <color theme="1"/>
        <rFont val="Cambria"/>
        <family val="1"/>
      </rPr>
      <t>)</t>
    </r>
  </si>
  <si>
    <r>
      <t>Legalização do B/L (</t>
    </r>
    <r>
      <rPr>
        <sz val="11"/>
        <color theme="1"/>
        <rFont val="Cambria"/>
        <family val="1"/>
      </rPr>
      <t>Título de propriedade da mercadoria</t>
    </r>
    <r>
      <rPr>
        <b/>
        <sz val="11"/>
        <color theme="1"/>
        <rFont val="Cambria"/>
        <family val="1"/>
      </rPr>
      <t xml:space="preserve"> )</t>
    </r>
  </si>
  <si>
    <t>1. Deverá preencher as partes pintadas a amarelo, a saber :</t>
  </si>
  <si>
    <t xml:space="preserve">FOB, Frete, Seguro,Licenciamento da factura pelo despachante, despesas inerentes, legalização do B/L, Declaração , </t>
  </si>
  <si>
    <t>Porto de Luanda, Terminal de Carga e matrícula ( para o caso de viatura);</t>
  </si>
  <si>
    <t>Nota 1: deverá obter o valor do FOB, frete e seguro junto dos fornecedores;</t>
  </si>
  <si>
    <t>3. Modo de Preenchimento</t>
  </si>
  <si>
    <t xml:space="preserve">Nota 2: deverá obter o custo com licenciamento da factura, despesas inerentes, legalização do B/L, Declaração, Porto de Luanda, </t>
  </si>
  <si>
    <t>Iº. Forma de preenchimento</t>
  </si>
  <si>
    <t>A folha 04. Simulador, demonstra a previsão de importação de uma viatura que custa USD 20.000,00 e as despesas referentes ao mesmo para melhor entendimento.</t>
  </si>
  <si>
    <t>Nota 3: a taxa de direitos aduaneiros, poderá ser consultada na pauta aduaneira.</t>
  </si>
  <si>
    <t>Cálculo do IVA :</t>
  </si>
  <si>
    <t>Fórmula para o cálculo do IVA de importação de mercadorias =(Valor aduaneiro ( Custo em Kwanzas do veículo, que inclui frete e seguro)+Direitos aduaneiros+emolumentos gerais+Imposto Especial de Consumo ( caso pague))*14%</t>
  </si>
  <si>
    <t>Nota: para o caso de importação de mercadorias, deverá colocar 0 as despesas referente ao transporte ( matrículas )</t>
  </si>
  <si>
    <t xml:space="preserve">Caso surja alguma dúvida ou tenha alguma sugestão, por favor enviar um email para geral@svconsultores.co.ao. </t>
  </si>
  <si>
    <t>Painel de Bordo</t>
  </si>
  <si>
    <t>Clique na arvore para retornar ao Painel de bordo</t>
  </si>
  <si>
    <r>
      <rPr>
        <sz val="8"/>
        <rFont val="Calibri"/>
        <family val="2"/>
      </rPr>
      <t>©</t>
    </r>
    <r>
      <rPr>
        <i/>
        <sz val="8"/>
        <rFont val="Gill Sans MT"/>
        <family val="2"/>
      </rPr>
      <t xml:space="preserve"> 2022 SVJ CONSULTORES</t>
    </r>
  </si>
  <si>
    <t>© 2022 SVJ CONSULTORES</t>
  </si>
  <si>
    <r>
      <rPr>
        <b/>
        <sz val="8"/>
        <color theme="0"/>
        <rFont val="Calibri"/>
        <family val="2"/>
      </rPr>
      <t>©</t>
    </r>
    <r>
      <rPr>
        <b/>
        <i/>
        <sz val="8"/>
        <color theme="0"/>
        <rFont val="Gill Sans MT"/>
        <family val="2"/>
      </rPr>
      <t xml:space="preserve"> 2022 SVJ CONSULTORES</t>
    </r>
  </si>
  <si>
    <t>Para importação de mercadorias/ viaturas, deverá observar dentre outros os seguintes passos :</t>
  </si>
  <si>
    <t>10.Pagar as despesas com o Porto de Luanda e o Terminal de cargas ;</t>
  </si>
  <si>
    <t>11. Retirar a mercadoria ;</t>
  </si>
  <si>
    <r>
      <rPr>
        <b/>
        <sz val="11"/>
        <color theme="0"/>
        <rFont val="Gill Sans MT"/>
        <family val="2"/>
      </rPr>
      <t>Nota :</t>
    </r>
    <r>
      <rPr>
        <sz val="11"/>
        <color theme="0"/>
        <rFont val="Gill Sans MT"/>
        <family val="2"/>
      </rPr>
      <t xml:space="preserve"> Mercadorias abaixo do equivalente a USD 5000, não carece de autorização prévia ( dispensa-se o passo 2)</t>
    </r>
  </si>
  <si>
    <t>Terminal de carga e matrícula ( caso de viatura) com o despachante ou com o apoio do mesmo;</t>
  </si>
  <si>
    <t>Todavia, foi colocado os intervalos das taxas que poderão ser utilizadas, para tal deverá clicar na célula G11, escolhendo para o efeito a taxa estabelecida.</t>
  </si>
  <si>
    <t>Finalmente, na célula F25 e F26 ( da folha 04. Simulador) apresentam os valores em Kwanzas e em Dólares Norte Americanos respectivamente;</t>
  </si>
  <si>
    <r>
      <t>CIF (</t>
    </r>
    <r>
      <rPr>
        <sz val="11"/>
        <color theme="1"/>
        <rFont val="Cambria"/>
        <family val="1"/>
      </rPr>
      <t>Custo, frete e seguro, em Dólares Norte Americanos</t>
    </r>
    <r>
      <rPr>
        <b/>
        <sz val="11"/>
        <color theme="1"/>
        <rFont val="Cambria"/>
        <family val="1"/>
      </rPr>
      <t>)</t>
    </r>
  </si>
  <si>
    <t>Taxa de Câmbio (AKZ/USD)</t>
  </si>
  <si>
    <t>02. Deslocar-se ao Ministério de  Tutela  e solicitar a liçença de importação ; (exemplo : viatura - Ministério dos transportes, Lubrificantes - Ministério dos petróleos)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</si>
</sst>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0"/>
      <name val="Gill Sans MT"/>
      <family val="2"/>
    </font>
    <font>
      <b/>
      <sz val="11"/>
      <color theme="0"/>
      <name val="Gill Sans MT"/>
      <family val="2"/>
    </font>
    <font>
      <sz val="9"/>
      <color theme="1"/>
      <name val="Cambria"/>
      <family val="1"/>
    </font>
    <font>
      <b/>
      <sz val="11"/>
      <color theme="0"/>
      <name val="Cambria"/>
      <family val="1"/>
    </font>
    <font>
      <b/>
      <sz val="10"/>
      <color theme="0"/>
      <name val="Gill Sans MT"/>
      <family val="2"/>
    </font>
    <font>
      <b/>
      <sz val="18"/>
      <color theme="0"/>
      <name val="Gill Sans MT"/>
      <family val="2"/>
    </font>
    <font>
      <i/>
      <sz val="8"/>
      <name val="Gill Sans MT"/>
      <family val="2"/>
    </font>
    <font>
      <sz val="8"/>
      <name val="Calibri"/>
      <family val="2"/>
    </font>
    <font>
      <b/>
      <sz val="8"/>
      <color theme="0"/>
      <name val="Gill Sans MT"/>
      <family val="2"/>
    </font>
    <font>
      <b/>
      <sz val="8"/>
      <color theme="0"/>
      <name val="Calibri"/>
      <family val="2"/>
    </font>
    <font>
      <b/>
      <i/>
      <sz val="8"/>
      <color theme="0"/>
      <name val="Gill Sans MT"/>
      <family val="2"/>
    </font>
    <font>
      <i/>
      <sz val="11"/>
      <color theme="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F706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125">
        <fgColor rgb="FF000000"/>
        <bgColor rgb="FF3F706D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rgb="FF002060"/>
      </top>
      <bottom/>
      <diagonal/>
    </border>
    <border>
      <left style="thick">
        <color theme="0"/>
      </left>
      <right style="thick">
        <color theme="0"/>
      </right>
      <top/>
      <bottom style="thin">
        <color rgb="FF002060"/>
      </bottom>
      <diagonal/>
    </border>
    <border>
      <left style="thick">
        <color theme="0"/>
      </left>
      <right style="thick">
        <color theme="0"/>
      </right>
      <top style="thin">
        <color rgb="FF002060"/>
      </top>
      <bottom style="thin">
        <color rgb="FF002060"/>
      </bottom>
      <diagonal/>
    </border>
    <border>
      <left style="thick">
        <color theme="0"/>
      </left>
      <right style="thick">
        <color theme="0"/>
      </right>
      <top style="thin">
        <color rgb="FF002060"/>
      </top>
      <bottom style="double">
        <color rgb="FF002060"/>
      </bottom>
      <diagonal/>
    </border>
    <border>
      <left style="thick">
        <color theme="0"/>
      </left>
      <right style="thick">
        <color theme="0"/>
      </right>
      <top style="thin">
        <color rgb="FF002060"/>
      </top>
      <bottom/>
      <diagonal/>
    </border>
    <border>
      <left style="mediumDashDot">
        <color theme="4" tint="-0.499984740745262"/>
      </left>
      <right style="mediumDashDot">
        <color theme="4" tint="-0.499984740745262"/>
      </right>
      <top style="mediumDashDot">
        <color theme="4" tint="-0.499984740745262"/>
      </top>
      <bottom style="mediumDashDot">
        <color theme="4" tint="-0.499984740745262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/>
      <diagonal/>
    </border>
    <border>
      <left style="mediumDashed">
        <color rgb="FF002060"/>
      </left>
      <right style="mediumDashed">
        <color rgb="FF002060"/>
      </right>
      <top/>
      <bottom style="mediumDashed">
        <color rgb="FF0020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2" fillId="2" borderId="0" xfId="1" applyFont="1" applyFill="1"/>
    <xf numFmtId="0" fontId="3" fillId="4" borderId="0" xfId="0" applyFont="1" applyFill="1"/>
    <xf numFmtId="0" fontId="2" fillId="2" borderId="1" xfId="0" applyFont="1" applyFill="1" applyBorder="1"/>
    <xf numFmtId="9" fontId="2" fillId="2" borderId="1" xfId="2" applyFont="1" applyFill="1" applyBorder="1"/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7" fillId="7" borderId="0" xfId="0" applyFont="1" applyFill="1"/>
    <xf numFmtId="4" fontId="7" fillId="7" borderId="0" xfId="0" applyNumberFormat="1" applyFont="1" applyFill="1"/>
    <xf numFmtId="0" fontId="3" fillId="6" borderId="10" xfId="0" applyFont="1" applyFill="1" applyBorder="1"/>
    <xf numFmtId="4" fontId="3" fillId="6" borderId="10" xfId="0" applyNumberFormat="1" applyFont="1" applyFill="1" applyBorder="1"/>
    <xf numFmtId="0" fontId="3" fillId="2" borderId="11" xfId="0" applyFont="1" applyFill="1" applyBorder="1"/>
    <xf numFmtId="4" fontId="2" fillId="3" borderId="11" xfId="1" applyNumberFormat="1" applyFont="1" applyFill="1" applyBorder="1"/>
    <xf numFmtId="0" fontId="2" fillId="2" borderId="11" xfId="0" applyFont="1" applyFill="1" applyBorder="1"/>
    <xf numFmtId="0" fontId="3" fillId="2" borderId="12" xfId="0" applyFont="1" applyFill="1" applyBorder="1"/>
    <xf numFmtId="4" fontId="2" fillId="3" borderId="12" xfId="0" applyNumberFormat="1" applyFont="1" applyFill="1" applyBorder="1"/>
    <xf numFmtId="0" fontId="2" fillId="2" borderId="12" xfId="0" applyFont="1" applyFill="1" applyBorder="1"/>
    <xf numFmtId="0" fontId="3" fillId="2" borderId="13" xfId="0" applyFont="1" applyFill="1" applyBorder="1"/>
    <xf numFmtId="4" fontId="2" fillId="3" borderId="13" xfId="0" applyNumberFormat="1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/>
    <xf numFmtId="9" fontId="2" fillId="2" borderId="12" xfId="0" applyNumberFormat="1" applyFont="1" applyFill="1" applyBorder="1"/>
    <xf numFmtId="4" fontId="2" fillId="2" borderId="13" xfId="0" applyNumberFormat="1" applyFont="1" applyFill="1" applyBorder="1"/>
    <xf numFmtId="9" fontId="2" fillId="2" borderId="13" xfId="0" applyNumberFormat="1" applyFont="1" applyFill="1" applyBorder="1"/>
    <xf numFmtId="0" fontId="3" fillId="4" borderId="14" xfId="0" applyFont="1" applyFill="1" applyBorder="1"/>
    <xf numFmtId="4" fontId="3" fillId="4" borderId="14" xfId="0" applyNumberFormat="1" applyFont="1" applyFill="1" applyBorder="1"/>
    <xf numFmtId="0" fontId="7" fillId="7" borderId="10" xfId="0" applyFont="1" applyFill="1" applyBorder="1"/>
    <xf numFmtId="4" fontId="7" fillId="7" borderId="10" xfId="0" applyNumberFormat="1" applyFont="1" applyFill="1" applyBorder="1"/>
    <xf numFmtId="0" fontId="7" fillId="7" borderId="0" xfId="0" applyFont="1" applyFill="1" applyAlignment="1">
      <alignment vertical="top"/>
    </xf>
    <xf numFmtId="0" fontId="7" fillId="7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4" fillId="8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 wrapText="1" indent="1"/>
    </xf>
    <xf numFmtId="0" fontId="6" fillId="2" borderId="15" xfId="0" applyFont="1" applyFill="1" applyBorder="1" applyAlignment="1">
      <alignment horizontal="left" wrapText="1"/>
    </xf>
    <xf numFmtId="0" fontId="2" fillId="4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15" fillId="5" borderId="0" xfId="0" applyFont="1" applyFill="1" applyAlignment="1">
      <alignment horizontal="left"/>
    </xf>
    <xf numFmtId="0" fontId="9" fillId="8" borderId="0" xfId="0" applyFont="1" applyFill="1" applyAlignment="1">
      <alignment horizontal="center"/>
    </xf>
    <xf numFmtId="0" fontId="12" fillId="8" borderId="0" xfId="0" applyFont="1" applyFill="1" applyAlignment="1">
      <alignment horizontal="right"/>
    </xf>
    <xf numFmtId="0" fontId="4" fillId="5" borderId="16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8" fillId="5" borderId="0" xfId="0" applyFont="1" applyFill="1" applyAlignment="1">
      <alignment horizontal="right"/>
    </xf>
    <xf numFmtId="0" fontId="6" fillId="6" borderId="0" xfId="0" applyFont="1" applyFill="1" applyAlignment="1">
      <alignment horizontal="left" wrapText="1"/>
    </xf>
    <xf numFmtId="0" fontId="10" fillId="9" borderId="0" xfId="0" applyFont="1" applyFill="1" applyAlignment="1">
      <alignment horizontal="right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04. Simulador'!A1"/><Relationship Id="rId2" Type="http://schemas.openxmlformats.org/officeDocument/2006/relationships/hyperlink" Target="#'03. Modo de Preenchimento'!A1"/><Relationship Id="rId1" Type="http://schemas.openxmlformats.org/officeDocument/2006/relationships/hyperlink" Target="#'02. Passos a serem dados'!A1"/><Relationship Id="rId5" Type="http://schemas.openxmlformats.org/officeDocument/2006/relationships/image" Target="../media/image1.png"/><Relationship Id="rId4" Type="http://schemas.openxmlformats.org/officeDocument/2006/relationships/hyperlink" Target="#'Extractos da pauta aduaneir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01. Painel de bor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01. Painel de bor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01. Painel de bor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114300</xdr:rowOff>
    </xdr:from>
    <xdr:to>
      <xdr:col>3</xdr:col>
      <xdr:colOff>514350</xdr:colOff>
      <xdr:row>7</xdr:row>
      <xdr:rowOff>171450</xdr:rowOff>
    </xdr:to>
    <xdr:sp macro="" textlink="">
      <xdr:nvSpPr>
        <xdr:cNvPr id="2" name="Retângulo de Cantos Arredondados No Mesmo L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47700" y="942975"/>
          <a:ext cx="1924050" cy="933450"/>
        </a:xfrm>
        <a:prstGeom prst="round2SameRect">
          <a:avLst/>
        </a:prstGeom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r>
            <a:rPr lang="pt-PT" sz="1100" b="1">
              <a:latin typeface="Cambria" panose="02040503050406030204" pitchFamily="18" charset="0"/>
              <a:ea typeface="Cambria" panose="02040503050406030204" pitchFamily="18" charset="0"/>
            </a:rPr>
            <a:t>02. Passos a serem dados/observados</a:t>
          </a:r>
          <a:r>
            <a:rPr lang="pt-PT" sz="1100" b="1" baseline="0">
              <a:latin typeface="Cambria" panose="02040503050406030204" pitchFamily="18" charset="0"/>
              <a:ea typeface="Cambria" panose="02040503050406030204" pitchFamily="18" charset="0"/>
            </a:rPr>
            <a:t> </a:t>
          </a:r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66675</xdr:colOff>
      <xdr:row>3</xdr:row>
      <xdr:rowOff>123825</xdr:rowOff>
    </xdr:from>
    <xdr:to>
      <xdr:col>7</xdr:col>
      <xdr:colOff>619125</xdr:colOff>
      <xdr:row>7</xdr:row>
      <xdr:rowOff>180975</xdr:rowOff>
    </xdr:to>
    <xdr:sp macro="" textlink="">
      <xdr:nvSpPr>
        <xdr:cNvPr id="3" name="Retângulo de Cantos Arredondados No Mesmo L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495675" y="952500"/>
          <a:ext cx="1924050" cy="933450"/>
        </a:xfrm>
        <a:prstGeom prst="round2SameRect">
          <a:avLst/>
        </a:prstGeom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r>
            <a:rPr lang="pt-PT" sz="1100" b="1">
              <a:latin typeface="Cambria" panose="02040503050406030204" pitchFamily="18" charset="0"/>
              <a:ea typeface="Cambria" panose="02040503050406030204" pitchFamily="18" charset="0"/>
            </a:rPr>
            <a:t>03.</a:t>
          </a:r>
          <a:r>
            <a:rPr lang="pt-PT" sz="1100" b="1" baseline="0">
              <a:latin typeface="Cambria" panose="02040503050406030204" pitchFamily="18" charset="0"/>
              <a:ea typeface="Cambria" panose="02040503050406030204" pitchFamily="18" charset="0"/>
            </a:rPr>
            <a:t> Modo de Preenchimento</a:t>
          </a:r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676275</xdr:colOff>
      <xdr:row>9</xdr:row>
      <xdr:rowOff>114300</xdr:rowOff>
    </xdr:from>
    <xdr:to>
      <xdr:col>3</xdr:col>
      <xdr:colOff>542925</xdr:colOff>
      <xdr:row>13</xdr:row>
      <xdr:rowOff>171450</xdr:rowOff>
    </xdr:to>
    <xdr:sp macro="" textlink="">
      <xdr:nvSpPr>
        <xdr:cNvPr id="4" name="Retângulo de Cantos Arredondados No Mesmo L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676275" y="2257425"/>
          <a:ext cx="1924050" cy="933450"/>
        </a:xfrm>
        <a:prstGeom prst="round2SameRect">
          <a:avLst/>
        </a:prstGeom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r>
            <a:rPr lang="pt-PT" sz="1100" b="1">
              <a:latin typeface="Cambria" panose="02040503050406030204" pitchFamily="18" charset="0"/>
              <a:ea typeface="Cambria" panose="02040503050406030204" pitchFamily="18" charset="0"/>
            </a:rPr>
            <a:t>04.</a:t>
          </a:r>
          <a:r>
            <a:rPr lang="pt-PT" sz="1100" b="1" baseline="0">
              <a:latin typeface="Cambria" panose="02040503050406030204" pitchFamily="18" charset="0"/>
              <a:ea typeface="Cambria" panose="02040503050406030204" pitchFamily="18" charset="0"/>
            </a:rPr>
            <a:t> Simulador</a:t>
          </a:r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47625</xdr:colOff>
      <xdr:row>9</xdr:row>
      <xdr:rowOff>104775</xdr:rowOff>
    </xdr:from>
    <xdr:to>
      <xdr:col>7</xdr:col>
      <xdr:colOff>600075</xdr:colOff>
      <xdr:row>13</xdr:row>
      <xdr:rowOff>161925</xdr:rowOff>
    </xdr:to>
    <xdr:sp macro="" textlink="">
      <xdr:nvSpPr>
        <xdr:cNvPr id="5" name="Retângulo de Cantos Arredondados No Mesmo L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476625" y="2247900"/>
          <a:ext cx="1924050" cy="933450"/>
        </a:xfrm>
        <a:prstGeom prst="round2SameRect">
          <a:avLst/>
        </a:prstGeom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  <a:p>
          <a:pPr algn="l"/>
          <a:r>
            <a:rPr lang="pt-PT" sz="1100" b="1">
              <a:latin typeface="Cambria" panose="02040503050406030204" pitchFamily="18" charset="0"/>
              <a:ea typeface="Cambria" panose="02040503050406030204" pitchFamily="18" charset="0"/>
            </a:rPr>
            <a:t>05.</a:t>
          </a:r>
          <a:r>
            <a:rPr lang="pt-PT" sz="1100" b="1" baseline="0">
              <a:latin typeface="Cambria" panose="02040503050406030204" pitchFamily="18" charset="0"/>
              <a:ea typeface="Cambria" panose="02040503050406030204" pitchFamily="18" charset="0"/>
            </a:rPr>
            <a:t> Extractos da Pauta Aduaneira</a:t>
          </a:r>
          <a:endParaRPr lang="pt-PT" sz="1100" b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136525</xdr:rowOff>
    </xdr:to>
    <xdr:pic>
      <xdr:nvPicPr>
        <xdr:cNvPr id="6" name="Graphic 4" descr="Deciduous tree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2</xdr:col>
      <xdr:colOff>361950</xdr:colOff>
      <xdr:row>2</xdr:row>
      <xdr:rowOff>133350</xdr:rowOff>
    </xdr:to>
    <xdr:pic>
      <xdr:nvPicPr>
        <xdr:cNvPr id="2" name="Graphic 4" descr="Deciduous tr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561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0</xdr:row>
      <xdr:rowOff>323850</xdr:rowOff>
    </xdr:from>
    <xdr:to>
      <xdr:col>1</xdr:col>
      <xdr:colOff>352425</xdr:colOff>
      <xdr:row>0</xdr:row>
      <xdr:rowOff>400050</xdr:rowOff>
    </xdr:to>
    <xdr:sp macro="" textlink="">
      <xdr:nvSpPr>
        <xdr:cNvPr id="3" name="Seta para a direita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752475" y="323850"/>
          <a:ext cx="209550" cy="76200"/>
        </a:xfrm>
        <a:prstGeom prst="rightArrow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76200</xdr:colOff>
      <xdr:row>1</xdr:row>
      <xdr:rowOff>85725</xdr:rowOff>
    </xdr:from>
    <xdr:to>
      <xdr:col>1</xdr:col>
      <xdr:colOff>285750</xdr:colOff>
      <xdr:row>1</xdr:row>
      <xdr:rowOff>161925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095375" y="304800"/>
          <a:ext cx="209550" cy="76200"/>
        </a:xfrm>
        <a:prstGeom prst="rightArrow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8</xdr:row>
      <xdr:rowOff>57150</xdr:rowOff>
    </xdr:from>
    <xdr:to>
      <xdr:col>0</xdr:col>
      <xdr:colOff>847725</xdr:colOff>
      <xdr:row>11</xdr:row>
      <xdr:rowOff>171450</xdr:rowOff>
    </xdr:to>
    <xdr:pic>
      <xdr:nvPicPr>
        <xdr:cNvPr id="3" name="Graphic 4" descr="Deciduous tr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42975"/>
          <a:ext cx="561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6</xdr:row>
      <xdr:rowOff>114300</xdr:rowOff>
    </xdr:from>
    <xdr:to>
      <xdr:col>0</xdr:col>
      <xdr:colOff>600075</xdr:colOff>
      <xdr:row>8</xdr:row>
      <xdr:rowOff>57150</xdr:rowOff>
    </xdr:to>
    <xdr:sp macro="" textlink="">
      <xdr:nvSpPr>
        <xdr:cNvPr id="4" name="Seta para a direita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 rot="5400000">
          <a:off x="333375" y="676275"/>
          <a:ext cx="381000" cy="152400"/>
        </a:xfrm>
        <a:prstGeom prst="rightArrow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1</xdr:col>
      <xdr:colOff>866775</xdr:colOff>
      <xdr:row>2</xdr:row>
      <xdr:rowOff>9525</xdr:rowOff>
    </xdr:to>
    <xdr:pic>
      <xdr:nvPicPr>
        <xdr:cNvPr id="2" name="Graphic 4" descr="Deciduous tr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561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1</xdr:row>
      <xdr:rowOff>190500</xdr:rowOff>
    </xdr:from>
    <xdr:to>
      <xdr:col>1</xdr:col>
      <xdr:colOff>247650</xdr:colOff>
      <xdr:row>1</xdr:row>
      <xdr:rowOff>266700</xdr:rowOff>
    </xdr:to>
    <xdr:sp macro="" textlink="">
      <xdr:nvSpPr>
        <xdr:cNvPr id="4" name="Seta para a direita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933450" y="381000"/>
          <a:ext cx="209550" cy="76200"/>
        </a:xfrm>
        <a:prstGeom prst="rightArrow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7</xdr:row>
      <xdr:rowOff>76200</xdr:rowOff>
    </xdr:from>
    <xdr:to>
      <xdr:col>14</xdr:col>
      <xdr:colOff>279400</xdr:colOff>
      <xdr:row>55</xdr:row>
      <xdr:rowOff>184785</xdr:rowOff>
    </xdr:to>
    <xdr:pic>
      <xdr:nvPicPr>
        <xdr:cNvPr id="2" name="image280.png">
          <a:extLst>
            <a:ext uri="{FF2B5EF4-FFF2-40B4-BE49-F238E27FC236}">
              <a16:creationId xmlns:a16="http://schemas.microsoft.com/office/drawing/2014/main" xmlns="" id="{CE4449C7-9BF1-48BA-A877-4069C790E90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1409700"/>
          <a:ext cx="6184900" cy="9252585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35</xdr:row>
      <xdr:rowOff>19050</xdr:rowOff>
    </xdr:from>
    <xdr:to>
      <xdr:col>25</xdr:col>
      <xdr:colOff>21590</xdr:colOff>
      <xdr:row>83</xdr:row>
      <xdr:rowOff>187960</xdr:rowOff>
    </xdr:to>
    <xdr:pic>
      <xdr:nvPicPr>
        <xdr:cNvPr id="3" name="image281.png">
          <a:extLst>
            <a:ext uri="{FF2B5EF4-FFF2-40B4-BE49-F238E27FC236}">
              <a16:creationId xmlns:a16="http://schemas.microsoft.com/office/drawing/2014/main" xmlns="" id="{2DC793F8-28E6-4745-8169-D1ED4B1DC67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9700" y="6686550"/>
          <a:ext cx="6193790" cy="9312910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38</xdr:row>
      <xdr:rowOff>0</xdr:rowOff>
    </xdr:from>
    <xdr:to>
      <xdr:col>36</xdr:col>
      <xdr:colOff>97790</xdr:colOff>
      <xdr:row>86</xdr:row>
      <xdr:rowOff>168910</xdr:rowOff>
    </xdr:to>
    <xdr:pic>
      <xdr:nvPicPr>
        <xdr:cNvPr id="4" name="image282.png">
          <a:extLst>
            <a:ext uri="{FF2B5EF4-FFF2-40B4-BE49-F238E27FC236}">
              <a16:creationId xmlns:a16="http://schemas.microsoft.com/office/drawing/2014/main" xmlns="" id="{413E8419-3BC4-49B5-B702-F7C9A6ABB83B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49600" y="7239000"/>
          <a:ext cx="6193790" cy="9312910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38</xdr:row>
      <xdr:rowOff>0</xdr:rowOff>
    </xdr:from>
    <xdr:to>
      <xdr:col>47</xdr:col>
      <xdr:colOff>97790</xdr:colOff>
      <xdr:row>86</xdr:row>
      <xdr:rowOff>168910</xdr:rowOff>
    </xdr:to>
    <xdr:pic>
      <xdr:nvPicPr>
        <xdr:cNvPr id="5" name="image283.png">
          <a:extLst>
            <a:ext uri="{FF2B5EF4-FFF2-40B4-BE49-F238E27FC236}">
              <a16:creationId xmlns:a16="http://schemas.microsoft.com/office/drawing/2014/main" xmlns="" id="{9CDC1556-9D10-4CAA-B6FC-0371BFA528BB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55200" y="7239000"/>
          <a:ext cx="6193790" cy="931291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67</xdr:row>
      <xdr:rowOff>38100</xdr:rowOff>
    </xdr:from>
    <xdr:to>
      <xdr:col>13</xdr:col>
      <xdr:colOff>154940</xdr:colOff>
      <xdr:row>115</xdr:row>
      <xdr:rowOff>158750</xdr:rowOff>
    </xdr:to>
    <xdr:pic>
      <xdr:nvPicPr>
        <xdr:cNvPr id="6" name="image284.png">
          <a:extLst>
            <a:ext uri="{FF2B5EF4-FFF2-40B4-BE49-F238E27FC236}">
              <a16:creationId xmlns:a16="http://schemas.microsoft.com/office/drawing/2014/main" xmlns="" id="{AE6A8E4E-CB3F-4F28-940C-AF0119FA7D06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57850" y="12801600"/>
          <a:ext cx="6193790" cy="92646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14</xdr:col>
      <xdr:colOff>88900</xdr:colOff>
      <xdr:row>161</xdr:row>
      <xdr:rowOff>132715</xdr:rowOff>
    </xdr:to>
    <xdr:pic>
      <xdr:nvPicPr>
        <xdr:cNvPr id="7" name="image285.png">
          <a:extLst>
            <a:ext uri="{FF2B5EF4-FFF2-40B4-BE49-F238E27FC236}">
              <a16:creationId xmlns:a16="http://schemas.microsoft.com/office/drawing/2014/main" xmlns="" id="{293EC010-5F2D-42D2-B5F4-D3BB2205B93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38400" y="21526500"/>
          <a:ext cx="6184900" cy="92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3" sqref="I3"/>
    </sheetView>
  </sheetViews>
  <sheetFormatPr defaultColWidth="0" defaultRowHeight="0" customHeight="1" zeroHeight="1" x14ac:dyDescent="0.35"/>
  <cols>
    <col min="1" max="9" width="10.28515625" style="45" customWidth="1"/>
    <col min="10" max="16384" width="10.28515625" style="45" hidden="1"/>
  </cols>
  <sheetData>
    <row r="1" spans="2:9" ht="17.25" x14ac:dyDescent="0.35"/>
    <row r="2" spans="2:9" ht="25.5" customHeight="1" x14ac:dyDescent="0.55000000000000004">
      <c r="B2" s="51" t="s">
        <v>66</v>
      </c>
      <c r="C2" s="51"/>
      <c r="D2" s="51"/>
      <c r="E2" s="51"/>
      <c r="F2" s="51"/>
      <c r="G2" s="51"/>
      <c r="H2" s="51"/>
    </row>
    <row r="3" spans="2:9" ht="17.25" x14ac:dyDescent="0.35"/>
    <row r="4" spans="2:9" ht="17.25" x14ac:dyDescent="0.35"/>
    <row r="5" spans="2:9" ht="17.25" x14ac:dyDescent="0.35"/>
    <row r="6" spans="2:9" ht="17.25" x14ac:dyDescent="0.35"/>
    <row r="7" spans="2:9" ht="17.25" x14ac:dyDescent="0.35"/>
    <row r="8" spans="2:9" ht="17.25" x14ac:dyDescent="0.35"/>
    <row r="9" spans="2:9" ht="17.25" x14ac:dyDescent="0.35"/>
    <row r="10" spans="2:9" ht="17.25" x14ac:dyDescent="0.35"/>
    <row r="11" spans="2:9" ht="17.25" x14ac:dyDescent="0.35"/>
    <row r="12" spans="2:9" ht="17.25" x14ac:dyDescent="0.35"/>
    <row r="13" spans="2:9" ht="17.25" x14ac:dyDescent="0.35"/>
    <row r="14" spans="2:9" ht="17.25" x14ac:dyDescent="0.35"/>
    <row r="15" spans="2:9" ht="17.25" x14ac:dyDescent="0.35">
      <c r="G15" s="52" t="s">
        <v>69</v>
      </c>
      <c r="H15" s="52"/>
      <c r="I15" s="52"/>
    </row>
  </sheetData>
  <mergeCells count="2">
    <mergeCell ref="B2:H2"/>
    <mergeCell ref="G15:I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C3" zoomScale="120" zoomScaleNormal="120" workbookViewId="0">
      <selection activeCell="H16" sqref="H16"/>
    </sheetView>
  </sheetViews>
  <sheetFormatPr defaultColWidth="0" defaultRowHeight="17.25" zeroHeight="1" x14ac:dyDescent="0.35"/>
  <cols>
    <col min="1" max="1" width="15.28515625" style="8" customWidth="1"/>
    <col min="2" max="15" width="9.140625" style="8" customWidth="1"/>
    <col min="16" max="16" width="19.42578125" style="8" customWidth="1"/>
    <col min="17" max="16384" width="9.140625" style="8" hidden="1"/>
  </cols>
  <sheetData>
    <row r="1" spans="1:2" x14ac:dyDescent="0.35">
      <c r="A1" s="53" t="s">
        <v>67</v>
      </c>
    </row>
    <row r="2" spans="1:2" ht="30" customHeight="1" thickBot="1" x14ac:dyDescent="0.4">
      <c r="A2" s="54"/>
    </row>
    <row r="3" spans="1:2" x14ac:dyDescent="0.35"/>
    <row r="4" spans="1:2" x14ac:dyDescent="0.35">
      <c r="B4" s="9" t="s">
        <v>41</v>
      </c>
    </row>
    <row r="5" spans="1:2" x14ac:dyDescent="0.35">
      <c r="B5" s="8" t="s">
        <v>32</v>
      </c>
    </row>
    <row r="6" spans="1:2" x14ac:dyDescent="0.35">
      <c r="B6" s="8" t="s">
        <v>33</v>
      </c>
    </row>
    <row r="7" spans="1:2" x14ac:dyDescent="0.35">
      <c r="B7" s="8" t="s">
        <v>34</v>
      </c>
    </row>
    <row r="8" spans="1:2" x14ac:dyDescent="0.35"/>
    <row r="9" spans="1:2" x14ac:dyDescent="0.35"/>
    <row r="10" spans="1:2" x14ac:dyDescent="0.35">
      <c r="B10" s="8" t="s">
        <v>71</v>
      </c>
    </row>
    <row r="11" spans="1:2" x14ac:dyDescent="0.35"/>
    <row r="12" spans="1:2" x14ac:dyDescent="0.35">
      <c r="B12" s="8" t="s">
        <v>35</v>
      </c>
    </row>
    <row r="13" spans="1:2" x14ac:dyDescent="0.35">
      <c r="B13" s="8" t="s">
        <v>80</v>
      </c>
    </row>
    <row r="14" spans="1:2" x14ac:dyDescent="0.35">
      <c r="B14" s="8" t="s">
        <v>36</v>
      </c>
    </row>
    <row r="15" spans="1:2" x14ac:dyDescent="0.35">
      <c r="B15" s="8" t="s">
        <v>43</v>
      </c>
    </row>
    <row r="16" spans="1:2" x14ac:dyDescent="0.35">
      <c r="B16" s="8" t="s">
        <v>37</v>
      </c>
    </row>
    <row r="17" spans="2:16" x14ac:dyDescent="0.35">
      <c r="B17" s="8" t="s">
        <v>38</v>
      </c>
    </row>
    <row r="18" spans="2:16" x14ac:dyDescent="0.35">
      <c r="B18" s="8" t="s">
        <v>39</v>
      </c>
    </row>
    <row r="19" spans="2:16" x14ac:dyDescent="0.35">
      <c r="B19" s="8" t="s">
        <v>42</v>
      </c>
    </row>
    <row r="20" spans="2:16" x14ac:dyDescent="0.35">
      <c r="B20" s="8" t="s">
        <v>40</v>
      </c>
    </row>
    <row r="21" spans="2:16" x14ac:dyDescent="0.35">
      <c r="B21" s="8" t="s">
        <v>72</v>
      </c>
    </row>
    <row r="22" spans="2:16" x14ac:dyDescent="0.35">
      <c r="B22" s="8" t="s">
        <v>73</v>
      </c>
    </row>
    <row r="23" spans="2:16" x14ac:dyDescent="0.35">
      <c r="B23" s="8" t="s">
        <v>74</v>
      </c>
    </row>
    <row r="24" spans="2:16" x14ac:dyDescent="0.35">
      <c r="N24" s="55" t="s">
        <v>69</v>
      </c>
      <c r="O24" s="55"/>
      <c r="P24" s="55"/>
    </row>
  </sheetData>
  <mergeCells count="2">
    <mergeCell ref="A1:A2"/>
    <mergeCell ref="N24:P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3"/>
  <sheetViews>
    <sheetView topLeftCell="A15" workbookViewId="0">
      <selection activeCell="F25" sqref="F25"/>
    </sheetView>
  </sheetViews>
  <sheetFormatPr defaultColWidth="0" defaultRowHeight="0" customHeight="1" zeroHeight="1" x14ac:dyDescent="0.35"/>
  <cols>
    <col min="1" max="1" width="15.5703125" style="8" customWidth="1"/>
    <col min="2" max="14" width="10.28515625" style="8" customWidth="1"/>
    <col min="15" max="15" width="24.28515625" style="8" customWidth="1"/>
    <col min="16" max="16" width="0" style="8" hidden="1" customWidth="1"/>
    <col min="17" max="16384" width="10.28515625" style="8" hidden="1"/>
  </cols>
  <sheetData>
    <row r="3" spans="1:20" ht="0" hidden="1" customHeight="1" x14ac:dyDescent="0.35"/>
    <row r="5" spans="1:20" ht="17.25" x14ac:dyDescent="0.35">
      <c r="A5" s="53" t="s">
        <v>67</v>
      </c>
      <c r="B5" s="12" t="str">
        <f>+'02. Passos a serem dados'!B4</f>
        <v>Nota prévia: O presente modelo com os respectivos passos/etapas constitui um auxílio para os utentes que desejam importar mercadorias / viaturas;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20" ht="32.25" customHeight="1" thickBot="1" x14ac:dyDescent="0.4">
      <c r="A6" s="54"/>
      <c r="B6" s="15" t="str">
        <f>+'02. Passos a serem dados'!B5</f>
        <v xml:space="preserve">Todavia, aconselhamos vivamente a contactarem as áreas de especialidade no âmbito do processo de importação, nomeadamente as 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6"/>
    </row>
    <row r="7" spans="1:20" ht="17.25" x14ac:dyDescent="0.35">
      <c r="B7" s="15" t="str">
        <f>+'02. Passos a serem dados'!B6</f>
        <v xml:space="preserve">autoridades aduaneiras, autoridades governamentais e as empresas e ou instituições como despachantes, fornecedores e outros que 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6"/>
    </row>
    <row r="8" spans="1:20" ht="17.25" x14ac:dyDescent="0.35">
      <c r="B8" s="17" t="str">
        <f>+'02. Passos a serem dados'!B7</f>
        <v>estão directamente ligadas ao processo de importação de mercadorias.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20" ht="14.25" customHeight="1" x14ac:dyDescent="0.35"/>
    <row r="10" spans="1:20" ht="17.25" x14ac:dyDescent="0.35">
      <c r="B10" s="20" t="s">
        <v>57</v>
      </c>
    </row>
    <row r="11" spans="1:20" ht="17.25" x14ac:dyDescent="0.35">
      <c r="B11" s="8" t="s">
        <v>44</v>
      </c>
    </row>
    <row r="12" spans="1:20" ht="17.25" x14ac:dyDescent="0.35">
      <c r="B12" s="8" t="s">
        <v>46</v>
      </c>
      <c r="P12" s="8" t="s">
        <v>52</v>
      </c>
      <c r="Q12" s="8" t="s">
        <v>14</v>
      </c>
      <c r="R12" s="8" t="s">
        <v>15</v>
      </c>
      <c r="S12" s="8" t="s">
        <v>16</v>
      </c>
      <c r="T12" s="8" t="s">
        <v>17</v>
      </c>
    </row>
    <row r="13" spans="1:20" ht="17.25" x14ac:dyDescent="0.35">
      <c r="B13" s="8" t="s">
        <v>47</v>
      </c>
    </row>
    <row r="14" spans="1:20" ht="17.25" x14ac:dyDescent="0.35">
      <c r="B14" s="8" t="s">
        <v>45</v>
      </c>
    </row>
    <row r="15" spans="1:20" ht="17.25" x14ac:dyDescent="0.35"/>
    <row r="16" spans="1:20" ht="17.25" x14ac:dyDescent="0.35">
      <c r="B16" s="20" t="s">
        <v>59</v>
      </c>
    </row>
    <row r="17" spans="2:2" ht="17.25" x14ac:dyDescent="0.35">
      <c r="B17" s="8" t="s">
        <v>53</v>
      </c>
    </row>
    <row r="18" spans="2:2" ht="17.25" x14ac:dyDescent="0.35">
      <c r="B18" s="8" t="s">
        <v>54</v>
      </c>
    </row>
    <row r="19" spans="2:2" ht="17.25" x14ac:dyDescent="0.35">
      <c r="B19" s="8" t="s">
        <v>55</v>
      </c>
    </row>
    <row r="20" spans="2:2" ht="17.25" x14ac:dyDescent="0.35"/>
    <row r="21" spans="2:2" ht="17.25" x14ac:dyDescent="0.35">
      <c r="B21" s="50" t="s">
        <v>56</v>
      </c>
    </row>
    <row r="22" spans="2:2" ht="17.25" x14ac:dyDescent="0.35">
      <c r="B22" s="50" t="s">
        <v>58</v>
      </c>
    </row>
    <row r="23" spans="2:2" ht="17.25" x14ac:dyDescent="0.35">
      <c r="B23" s="50" t="s">
        <v>75</v>
      </c>
    </row>
    <row r="24" spans="2:2" ht="17.25" x14ac:dyDescent="0.35">
      <c r="B24" s="50" t="s">
        <v>61</v>
      </c>
    </row>
    <row r="25" spans="2:2" ht="17.25" x14ac:dyDescent="0.35">
      <c r="B25" s="50"/>
    </row>
    <row r="26" spans="2:2" ht="17.25" x14ac:dyDescent="0.35">
      <c r="B26" s="8" t="s">
        <v>76</v>
      </c>
    </row>
    <row r="27" spans="2:2" ht="17.25" x14ac:dyDescent="0.35"/>
    <row r="28" spans="2:2" ht="17.25" x14ac:dyDescent="0.35">
      <c r="B28" s="8" t="s">
        <v>77</v>
      </c>
    </row>
    <row r="29" spans="2:2" ht="17.25" x14ac:dyDescent="0.35"/>
    <row r="30" spans="2:2" ht="17.25" x14ac:dyDescent="0.35">
      <c r="B30" s="8" t="s">
        <v>60</v>
      </c>
    </row>
    <row r="31" spans="2:2" ht="17.25" x14ac:dyDescent="0.35">
      <c r="B31" s="8" t="s">
        <v>64</v>
      </c>
    </row>
    <row r="32" spans="2:2" ht="17.25" x14ac:dyDescent="0.35"/>
    <row r="33" spans="2:15" ht="17.25" x14ac:dyDescent="0.35">
      <c r="B33" s="8" t="s">
        <v>65</v>
      </c>
      <c r="O33" s="49" t="s">
        <v>70</v>
      </c>
    </row>
  </sheetData>
  <mergeCells count="1">
    <mergeCell ref="A5:A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0"/>
  <sheetViews>
    <sheetView tabSelected="1" workbookViewId="0">
      <selection activeCell="D3" sqref="D3"/>
    </sheetView>
  </sheetViews>
  <sheetFormatPr defaultColWidth="0" defaultRowHeight="14.25" zeroHeight="1" x14ac:dyDescent="0.2"/>
  <cols>
    <col min="1" max="1" width="13.42578125" style="2" customWidth="1"/>
    <col min="2" max="2" width="58.5703125" style="2" bestFit="1" customWidth="1"/>
    <col min="3" max="3" width="15.28515625" style="2" customWidth="1"/>
    <col min="4" max="4" width="14" style="2" bestFit="1" customWidth="1"/>
    <col min="5" max="5" width="9.140625" style="2" hidden="1" customWidth="1"/>
    <col min="6" max="6" width="21" style="2" hidden="1" customWidth="1"/>
    <col min="7" max="7" width="10.140625" style="2" hidden="1" customWidth="1"/>
    <col min="8" max="8" width="23.85546875" style="2" hidden="1" customWidth="1"/>
    <col min="9" max="9" width="9.140625" style="2" hidden="1" customWidth="1"/>
    <col min="10" max="14" width="19.7109375" style="2" hidden="1" customWidth="1"/>
    <col min="15" max="16384" width="9.140625" style="2" hidden="1"/>
  </cols>
  <sheetData>
    <row r="1" spans="1:6" ht="15" thickBot="1" x14ac:dyDescent="0.25">
      <c r="A1" s="46"/>
    </row>
    <row r="2" spans="1:6" ht="36.75" thickBot="1" x14ac:dyDescent="0.25">
      <c r="A2" s="47" t="s">
        <v>67</v>
      </c>
    </row>
    <row r="3" spans="1:6" x14ac:dyDescent="0.2">
      <c r="A3" s="46"/>
      <c r="B3" s="5" t="s">
        <v>79</v>
      </c>
      <c r="C3" s="10"/>
      <c r="D3" s="48">
        <v>571</v>
      </c>
    </row>
    <row r="4" spans="1:6" x14ac:dyDescent="0.2"/>
    <row r="5" spans="1:6" s="44" customFormat="1" ht="45" customHeight="1" x14ac:dyDescent="0.25">
      <c r="B5" s="42" t="s">
        <v>0</v>
      </c>
      <c r="C5" s="42" t="s">
        <v>1</v>
      </c>
      <c r="D5" s="43" t="s">
        <v>2</v>
      </c>
    </row>
    <row r="6" spans="1:6" x14ac:dyDescent="0.2">
      <c r="B6" s="25" t="s">
        <v>48</v>
      </c>
      <c r="C6" s="26">
        <v>20000</v>
      </c>
      <c r="D6" s="27"/>
      <c r="F6" s="4"/>
    </row>
    <row r="7" spans="1:6" x14ac:dyDescent="0.2">
      <c r="B7" s="28" t="s">
        <v>49</v>
      </c>
      <c r="C7" s="29">
        <v>1500</v>
      </c>
      <c r="D7" s="30"/>
    </row>
    <row r="8" spans="1:6" ht="15" thickBot="1" x14ac:dyDescent="0.25">
      <c r="B8" s="31" t="s">
        <v>50</v>
      </c>
      <c r="C8" s="32">
        <v>1000</v>
      </c>
      <c r="D8" s="33"/>
    </row>
    <row r="9" spans="1:6" ht="15.75" thickTop="1" thickBot="1" x14ac:dyDescent="0.25">
      <c r="B9" s="23" t="s">
        <v>78</v>
      </c>
      <c r="C9" s="24">
        <f>+C6+C7+C8</f>
        <v>22500</v>
      </c>
      <c r="D9" s="24"/>
    </row>
    <row r="10" spans="1:6" ht="15" thickTop="1" x14ac:dyDescent="0.2">
      <c r="B10" s="23" t="s">
        <v>51</v>
      </c>
      <c r="C10" s="24">
        <f>C9*D3</f>
        <v>12847500</v>
      </c>
      <c r="D10" s="24"/>
    </row>
    <row r="11" spans="1:6" x14ac:dyDescent="0.2">
      <c r="B11" s="28" t="s">
        <v>6</v>
      </c>
      <c r="C11" s="34">
        <f>+C10*D11</f>
        <v>1284750</v>
      </c>
      <c r="D11" s="35">
        <v>0.1</v>
      </c>
    </row>
    <row r="12" spans="1:6" x14ac:dyDescent="0.2">
      <c r="B12" s="28" t="s">
        <v>4</v>
      </c>
      <c r="C12" s="34">
        <f>+C10*D12</f>
        <v>256950</v>
      </c>
      <c r="D12" s="35">
        <v>0.02</v>
      </c>
    </row>
    <row r="13" spans="1:6" x14ac:dyDescent="0.2">
      <c r="B13" s="28" t="s">
        <v>5</v>
      </c>
      <c r="C13" s="34">
        <f>+C10*D13</f>
        <v>256950</v>
      </c>
      <c r="D13" s="35">
        <v>0.02</v>
      </c>
    </row>
    <row r="14" spans="1:6" ht="15" thickBot="1" x14ac:dyDescent="0.25">
      <c r="B14" s="31" t="s">
        <v>3</v>
      </c>
      <c r="C14" s="36">
        <f>(C10+C11+C12+C13)*D14</f>
        <v>2050461.0000000002</v>
      </c>
      <c r="D14" s="37">
        <v>0.14000000000000001</v>
      </c>
    </row>
    <row r="15" spans="1:6" ht="15" thickTop="1" x14ac:dyDescent="0.2">
      <c r="B15" s="23" t="s">
        <v>8</v>
      </c>
      <c r="C15" s="24">
        <f>+C11+C12+C13+C14</f>
        <v>3849111</v>
      </c>
      <c r="D15" s="24"/>
    </row>
    <row r="16" spans="1:6" x14ac:dyDescent="0.2">
      <c r="B16" s="28" t="s">
        <v>11</v>
      </c>
      <c r="C16" s="29">
        <f>+C10*D16</f>
        <v>256950</v>
      </c>
      <c r="D16" s="35">
        <v>0.02</v>
      </c>
    </row>
    <row r="17" spans="2:4" x14ac:dyDescent="0.2">
      <c r="B17" s="28" t="s">
        <v>12</v>
      </c>
      <c r="C17" s="29">
        <f>150*D3</f>
        <v>85650</v>
      </c>
      <c r="D17" s="30"/>
    </row>
    <row r="18" spans="2:4" x14ac:dyDescent="0.2">
      <c r="B18" s="28" t="s">
        <v>13</v>
      </c>
      <c r="C18" s="29">
        <v>50000</v>
      </c>
      <c r="D18" s="30"/>
    </row>
    <row r="19" spans="2:4" x14ac:dyDescent="0.2">
      <c r="B19" s="28" t="s">
        <v>52</v>
      </c>
      <c r="C19" s="29">
        <v>150000</v>
      </c>
      <c r="D19" s="30"/>
    </row>
    <row r="20" spans="2:4" x14ac:dyDescent="0.2">
      <c r="B20" s="28" t="s">
        <v>14</v>
      </c>
      <c r="C20" s="29">
        <v>150000</v>
      </c>
      <c r="D20" s="30"/>
    </row>
    <row r="21" spans="2:4" x14ac:dyDescent="0.2">
      <c r="B21" s="28" t="s">
        <v>15</v>
      </c>
      <c r="C21" s="29">
        <v>50000</v>
      </c>
      <c r="D21" s="30"/>
    </row>
    <row r="22" spans="2:4" x14ac:dyDescent="0.2">
      <c r="B22" s="28" t="s">
        <v>16</v>
      </c>
      <c r="C22" s="29">
        <v>70000</v>
      </c>
      <c r="D22" s="30"/>
    </row>
    <row r="23" spans="2:4" x14ac:dyDescent="0.2">
      <c r="B23" s="28" t="s">
        <v>17</v>
      </c>
      <c r="C23" s="29">
        <v>20000</v>
      </c>
      <c r="D23" s="30"/>
    </row>
    <row r="24" spans="2:4" ht="15" thickBot="1" x14ac:dyDescent="0.25">
      <c r="B24" s="38" t="s">
        <v>18</v>
      </c>
      <c r="C24" s="39">
        <f>SUM(C16:C23)</f>
        <v>832600</v>
      </c>
      <c r="D24" s="39"/>
    </row>
    <row r="25" spans="2:4" ht="15" thickTop="1" x14ac:dyDescent="0.2">
      <c r="B25" s="40" t="s">
        <v>9</v>
      </c>
      <c r="C25" s="41">
        <f>+C10+C15+C24</f>
        <v>17529211</v>
      </c>
      <c r="D25" s="41"/>
    </row>
    <row r="26" spans="2:4" x14ac:dyDescent="0.2">
      <c r="B26" s="21" t="s">
        <v>10</v>
      </c>
      <c r="C26" s="22">
        <f>+C25/D3</f>
        <v>30699.143607705781</v>
      </c>
      <c r="D26" s="22"/>
    </row>
    <row r="27" spans="2:4" ht="15" customHeight="1" x14ac:dyDescent="0.3">
      <c r="C27" s="57" t="s">
        <v>68</v>
      </c>
      <c r="D27" s="57"/>
    </row>
    <row r="28" spans="2:4" x14ac:dyDescent="0.2">
      <c r="B28" s="3" t="s">
        <v>62</v>
      </c>
    </row>
    <row r="29" spans="2:4" ht="14.25" customHeight="1" x14ac:dyDescent="0.2">
      <c r="B29" s="56" t="s">
        <v>63</v>
      </c>
      <c r="C29" s="56"/>
      <c r="D29" s="56"/>
    </row>
    <row r="30" spans="2:4" x14ac:dyDescent="0.2">
      <c r="B30" s="56"/>
      <c r="C30" s="56"/>
      <c r="D30" s="56"/>
    </row>
  </sheetData>
  <mergeCells count="2">
    <mergeCell ref="B29:D30"/>
    <mergeCell ref="C27:D2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'05.Extractos da pauta aduaneira'!$B$74:$B$97</xm:f>
          </x14:formula1>
          <xm:sqref>D11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3:B89"/>
  <sheetViews>
    <sheetView topLeftCell="O1" workbookViewId="0">
      <selection activeCell="A18" sqref="A18"/>
    </sheetView>
  </sheetViews>
  <sheetFormatPr defaultRowHeight="15" x14ac:dyDescent="0.25"/>
  <cols>
    <col min="1" max="1" width="65.7109375" style="1" bestFit="1" customWidth="1"/>
    <col min="2" max="16384" width="9.140625" style="1"/>
  </cols>
  <sheetData>
    <row r="73" spans="1:2" x14ac:dyDescent="0.25">
      <c r="B73" s="1" t="s">
        <v>7</v>
      </c>
    </row>
    <row r="74" spans="1:2" x14ac:dyDescent="0.25">
      <c r="A74" s="6" t="s">
        <v>19</v>
      </c>
      <c r="B74" s="7">
        <v>0.2</v>
      </c>
    </row>
    <row r="75" spans="1:2" x14ac:dyDescent="0.25">
      <c r="A75" s="6" t="s">
        <v>19</v>
      </c>
      <c r="B75" s="7">
        <v>0.3</v>
      </c>
    </row>
    <row r="76" spans="1:2" x14ac:dyDescent="0.25">
      <c r="A76" s="6" t="s">
        <v>19</v>
      </c>
      <c r="B76" s="7">
        <v>0.4</v>
      </c>
    </row>
    <row r="77" spans="1:2" x14ac:dyDescent="0.25">
      <c r="A77" s="6" t="s">
        <v>20</v>
      </c>
      <c r="B77" s="7">
        <v>0.3</v>
      </c>
    </row>
    <row r="78" spans="1:2" x14ac:dyDescent="0.25">
      <c r="A78" s="6" t="s">
        <v>21</v>
      </c>
      <c r="B78" s="7">
        <v>0.02</v>
      </c>
    </row>
    <row r="79" spans="1:2" x14ac:dyDescent="0.25">
      <c r="A79" s="6" t="s">
        <v>22</v>
      </c>
      <c r="B79" s="7"/>
    </row>
    <row r="80" spans="1:2" x14ac:dyDescent="0.25">
      <c r="A80" s="6" t="s">
        <v>23</v>
      </c>
      <c r="B80" s="7">
        <v>0.1</v>
      </c>
    </row>
    <row r="81" spans="1:2" x14ac:dyDescent="0.25">
      <c r="A81" s="6" t="s">
        <v>24</v>
      </c>
      <c r="B81" s="7">
        <v>0.2</v>
      </c>
    </row>
    <row r="82" spans="1:2" x14ac:dyDescent="0.25">
      <c r="A82" s="6" t="s">
        <v>25</v>
      </c>
      <c r="B82" s="7">
        <v>0.1</v>
      </c>
    </row>
    <row r="83" spans="1:2" x14ac:dyDescent="0.25">
      <c r="A83" s="6" t="s">
        <v>25</v>
      </c>
      <c r="B83" s="7">
        <v>0.02</v>
      </c>
    </row>
    <row r="84" spans="1:2" x14ac:dyDescent="0.25">
      <c r="A84" s="6" t="s">
        <v>26</v>
      </c>
      <c r="B84" s="7">
        <v>0.1</v>
      </c>
    </row>
    <row r="85" spans="1:2" x14ac:dyDescent="0.25">
      <c r="A85" s="6" t="s">
        <v>27</v>
      </c>
      <c r="B85" s="7">
        <v>0.1</v>
      </c>
    </row>
    <row r="86" spans="1:2" x14ac:dyDescent="0.25">
      <c r="A86" s="6" t="s">
        <v>28</v>
      </c>
      <c r="B86" s="7">
        <v>0</v>
      </c>
    </row>
    <row r="87" spans="1:2" x14ac:dyDescent="0.25">
      <c r="A87" s="6" t="s">
        <v>29</v>
      </c>
      <c r="B87" s="7">
        <v>0</v>
      </c>
    </row>
    <row r="88" spans="1:2" x14ac:dyDescent="0.25">
      <c r="A88" s="6" t="s">
        <v>30</v>
      </c>
      <c r="B88" s="7">
        <v>0</v>
      </c>
    </row>
    <row r="89" spans="1:2" x14ac:dyDescent="0.25">
      <c r="A89" s="6" t="s">
        <v>31</v>
      </c>
      <c r="B89" s="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01. Painel de bordo</vt:lpstr>
      <vt:lpstr>02. Passos a serem dados</vt:lpstr>
      <vt:lpstr>03. Modo de Preenchimento</vt:lpstr>
      <vt:lpstr>04. Simulador</vt:lpstr>
      <vt:lpstr>05.Extractos da pauta aduaneira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2021-10-18T15:31:00Z</dcterms:created>
  <dcterms:modified xsi:type="dcterms:W3CDTF">2022-01-10T10:58:38Z</dcterms:modified>
</cp:coreProperties>
</file>